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7260" activeTab="0"/>
  </bookViews>
  <sheets>
    <sheet name="7. kraj" sheetId="1" r:id="rId1"/>
  </sheets>
  <definedNames/>
  <calcPr fullCalcOnLoad="1"/>
</workbook>
</file>

<file path=xl/comments1.xml><?xml version="1.0" encoding="utf-8"?>
<comments xmlns="http://schemas.openxmlformats.org/spreadsheetml/2006/main">
  <authors>
    <author>znorac</author>
    <author>ANDREA</author>
    <author>Andrea</author>
  </authors>
  <commentList>
    <comment ref="P29" authorId="0">
      <text>
        <r>
          <rPr>
            <sz val="8"/>
            <rFont val="Calibri"/>
            <family val="2"/>
          </rPr>
          <t xml:space="preserve">ukupan broj učenika koji pohađaju nastavu vjeronauka
</t>
        </r>
      </text>
    </comment>
    <comment ref="Q29" authorId="0">
      <text>
        <r>
          <rPr>
            <sz val="8"/>
            <rFont val="Calibri"/>
            <family val="2"/>
          </rPr>
          <t>ukupan broj učenika koji pohađaju nastavu informatike</t>
        </r>
      </text>
    </comment>
    <comment ref="Y29" authorId="0">
      <text>
        <r>
          <rPr>
            <sz val="8"/>
            <rFont val="Tahoma"/>
            <family val="2"/>
          </rPr>
          <t xml:space="preserve">prosječna ocjena odjeljenja po općem uspjehu
</t>
        </r>
      </text>
    </comment>
    <comment ref="V30" authorId="1">
      <text>
        <r>
          <rPr>
            <sz val="8"/>
            <rFont val="Tahoma"/>
            <family val="2"/>
          </rPr>
          <t xml:space="preserve">broj odličnih učenika
</t>
        </r>
      </text>
    </comment>
    <comment ref="AD30" authorId="0">
      <text>
        <r>
          <rPr>
            <sz val="8"/>
            <rFont val="Tahoma"/>
            <family val="2"/>
          </rPr>
          <t xml:space="preserve">prosječan broj dolazaka roditelja po učeniku
</t>
        </r>
      </text>
    </comment>
    <comment ref="AE30" authorId="0">
      <text>
        <r>
          <rPr>
            <sz val="8"/>
            <rFont val="Tahoma"/>
            <family val="2"/>
          </rPr>
          <t xml:space="preserve">prosječan broj opravdanih sati po učeniku
</t>
        </r>
      </text>
    </comment>
    <comment ref="AF30" authorId="0">
      <text>
        <r>
          <rPr>
            <sz val="8"/>
            <rFont val="Tahoma"/>
            <family val="2"/>
          </rPr>
          <t xml:space="preserve">prosječan broj neopravdanih sati po učeniku
</t>
        </r>
      </text>
    </comment>
    <comment ref="V31" authorId="1">
      <text>
        <r>
          <rPr>
            <sz val="8"/>
            <rFont val="Tahoma"/>
            <family val="2"/>
          </rPr>
          <t>broj vrlo dobrih učenika</t>
        </r>
        <r>
          <rPr>
            <b/>
            <sz val="8"/>
            <rFont val="Tahoma"/>
            <family val="2"/>
          </rPr>
          <t xml:space="preserve">
</t>
        </r>
      </text>
    </comment>
    <comment ref="AE31" authorId="0">
      <text>
        <r>
          <rPr>
            <sz val="8"/>
            <rFont val="Tahoma"/>
            <family val="2"/>
          </rPr>
          <t xml:space="preserve">ukupan broj izostanaka
</t>
        </r>
      </text>
    </comment>
    <comment ref="V32" authorId="1">
      <text>
        <r>
          <rPr>
            <sz val="8"/>
            <rFont val="Tahoma"/>
            <family val="2"/>
          </rPr>
          <t>broj učenika s dobrim uspjehom</t>
        </r>
        <r>
          <rPr>
            <sz val="8"/>
            <rFont val="Tahoma"/>
            <family val="2"/>
          </rPr>
          <t xml:space="preserve">
</t>
        </r>
      </text>
    </comment>
    <comment ref="V33" authorId="1">
      <text>
        <r>
          <rPr>
            <sz val="8"/>
            <rFont val="Tahoma"/>
            <family val="2"/>
          </rPr>
          <t xml:space="preserve">broj učenika s dovoljnim uspjehom
</t>
        </r>
      </text>
    </comment>
    <comment ref="V34" authorId="1">
      <text>
        <r>
          <rPr>
            <sz val="8"/>
            <rFont val="Tahoma"/>
            <family val="2"/>
          </rPr>
          <t>broj učenika s nedovoljnim uspjehom</t>
        </r>
        <r>
          <rPr>
            <sz val="8"/>
            <rFont val="Tahoma"/>
            <family val="2"/>
          </rPr>
          <t xml:space="preserve">
</t>
        </r>
      </text>
    </comment>
    <comment ref="S35" authorId="0">
      <text>
        <r>
          <rPr>
            <sz val="8"/>
            <rFont val="Tahoma"/>
            <family val="2"/>
          </rPr>
          <t xml:space="preserve">prosječna ocjena odjeljenja po predmetima
</t>
        </r>
      </text>
    </comment>
    <comment ref="R29" authorId="2">
      <text>
        <r>
          <rPr>
            <sz val="8"/>
            <rFont val="Calibri"/>
            <family val="2"/>
          </rPr>
          <t>ukupan broj učenika koji pohađaju nastavu talijanskog jezika</t>
        </r>
      </text>
    </comment>
    <comment ref="A30" authorId="2">
      <text>
        <r>
          <rPr>
            <sz val="8"/>
            <rFont val="Calibri"/>
            <family val="2"/>
          </rPr>
          <t xml:space="preserve">broj ocjena po predmetima
</t>
        </r>
      </text>
    </comment>
    <comment ref="S30" authorId="2">
      <text>
        <r>
          <rPr>
            <sz val="8"/>
            <rFont val="Calibri"/>
            <family val="2"/>
          </rPr>
          <t>ukupan broj odličnih ocjena</t>
        </r>
      </text>
    </comment>
    <comment ref="S31" authorId="2">
      <text>
        <r>
          <rPr>
            <sz val="8"/>
            <rFont val="Calibri"/>
            <family val="2"/>
          </rPr>
          <t xml:space="preserve">ukupan broj vrlo dobrih ocjena
</t>
        </r>
      </text>
    </comment>
    <comment ref="S32" authorId="2">
      <text>
        <r>
          <rPr>
            <sz val="8"/>
            <rFont val="Calibri"/>
            <family val="2"/>
          </rPr>
          <t>ukupan broj dobrih ocjena</t>
        </r>
        <r>
          <rPr>
            <sz val="9"/>
            <rFont val="Tahoma"/>
            <family val="2"/>
          </rPr>
          <t xml:space="preserve">
</t>
        </r>
      </text>
    </comment>
    <comment ref="S33" authorId="2">
      <text>
        <r>
          <rPr>
            <sz val="8"/>
            <rFont val="Calibri"/>
            <family val="2"/>
          </rPr>
          <t>ukupan broj dovoljnih ocjena</t>
        </r>
        <r>
          <rPr>
            <sz val="9"/>
            <rFont val="Tahoma"/>
            <family val="2"/>
          </rPr>
          <t xml:space="preserve">
</t>
        </r>
      </text>
    </comment>
    <comment ref="S34" authorId="2">
      <text>
        <r>
          <rPr>
            <sz val="8"/>
            <rFont val="Calibri"/>
            <family val="2"/>
          </rPr>
          <t>ukupan broj nedovoljnih ocjena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<sst xmlns="http://schemas.openxmlformats.org/spreadsheetml/2006/main" count="53" uniqueCount="53">
  <si>
    <t>Redni broj</t>
  </si>
  <si>
    <t>Biologija</t>
  </si>
  <si>
    <t>PREZIME I IME UČENIKA</t>
  </si>
  <si>
    <t>OPĆI USPJEH</t>
  </si>
  <si>
    <t>OCJENE PO PREDMETIMA</t>
  </si>
  <si>
    <t>IZBORNI
 PREDMETI</t>
  </si>
  <si>
    <t xml:space="preserve"> Hrvatski jezik</t>
  </si>
  <si>
    <t xml:space="preserve"> Engleski jezik</t>
  </si>
  <si>
    <t xml:space="preserve"> Matematika</t>
  </si>
  <si>
    <t xml:space="preserve"> Kemija </t>
  </si>
  <si>
    <t xml:space="preserve"> Fizika</t>
  </si>
  <si>
    <t xml:space="preserve"> Povijest</t>
  </si>
  <si>
    <t xml:space="preserve"> Dodatna nastava</t>
  </si>
  <si>
    <t xml:space="preserve"> Dopunska nastava</t>
  </si>
  <si>
    <t>PROSJEK PO PREDMETIMA</t>
  </si>
  <si>
    <t>POZITIVNIH</t>
  </si>
  <si>
    <t>NEGATIVNIH</t>
  </si>
  <si>
    <t>UČENIKA:</t>
  </si>
  <si>
    <t>m</t>
  </si>
  <si>
    <t>Ž</t>
  </si>
  <si>
    <t>M</t>
  </si>
  <si>
    <t>UKUPNO</t>
  </si>
  <si>
    <t xml:space="preserve"> Likovna kult.</t>
  </si>
  <si>
    <t xml:space="preserve"> Glazbena kult.</t>
  </si>
  <si>
    <t xml:space="preserve"> Tehnička kult.</t>
  </si>
  <si>
    <t xml:space="preserve"> Tjel. i zdr. kult.</t>
  </si>
  <si>
    <t>ž</t>
  </si>
  <si>
    <t>Pohvale</t>
  </si>
  <si>
    <t>Opomene</t>
  </si>
  <si>
    <t>Ukor i strogi ukor</t>
  </si>
  <si>
    <t>s 1 negativ.</t>
  </si>
  <si>
    <t>s 2 negativ.</t>
  </si>
  <si>
    <t>s 3 negativ.</t>
  </si>
  <si>
    <t>s 4 negativ.</t>
  </si>
  <si>
    <t>SR. OCJ. ODJ.</t>
  </si>
  <si>
    <t>odličan</t>
  </si>
  <si>
    <t>vrlo dobar</t>
  </si>
  <si>
    <t>dobar</t>
  </si>
  <si>
    <t>dovoljan</t>
  </si>
  <si>
    <t>nedovoljan</t>
  </si>
  <si>
    <t xml:space="preserve"> Geografija</t>
  </si>
  <si>
    <t>Broj izostan.</t>
  </si>
  <si>
    <t xml:space="preserve"> Vjeronauk</t>
  </si>
  <si>
    <t xml:space="preserve"> Informatika</t>
  </si>
  <si>
    <t xml:space="preserve">Talijanski j </t>
  </si>
  <si>
    <t xml:space="preserve"> Izvannastavne aktivnosti</t>
  </si>
  <si>
    <t xml:space="preserve"> Izvanškolske aktivnosti</t>
  </si>
  <si>
    <t>Broj negativnih ocjena</t>
  </si>
  <si>
    <t>Broj dolazaka roditelja</t>
  </si>
  <si>
    <t xml:space="preserve"> Opravdani</t>
  </si>
  <si>
    <t xml:space="preserve"> Neopravdani</t>
  </si>
  <si>
    <t xml:space="preserve">          UKUPNO</t>
  </si>
  <si>
    <t>7.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</si>
</sst>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000"/>
    <numFmt numFmtId="185" formatCode="0.00000"/>
    <numFmt numFmtId="186" formatCode="0.0"/>
    <numFmt numFmtId="187" formatCode="0.0%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sz val="8"/>
      <name val="Calibri"/>
      <family val="2"/>
    </font>
    <font>
      <sz val="9"/>
      <name val="Tahoma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i/>
      <sz val="10"/>
      <name val="Calibri"/>
      <family val="2"/>
    </font>
    <font>
      <b/>
      <i/>
      <sz val="8"/>
      <name val="Calibri"/>
      <family val="2"/>
    </font>
    <font>
      <i/>
      <sz val="9"/>
      <name val="Calibri"/>
      <family val="2"/>
    </font>
    <font>
      <i/>
      <sz val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i/>
      <sz val="24"/>
      <name val="Calibri"/>
      <family val="2"/>
    </font>
    <font>
      <b/>
      <i/>
      <sz val="26"/>
      <name val="Calibri"/>
      <family val="2"/>
    </font>
    <font>
      <b/>
      <sz val="7"/>
      <name val="Calibri"/>
      <family val="2"/>
    </font>
    <font>
      <b/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id">
        <bgColor indexed="47"/>
      </patternFill>
    </fill>
    <fill>
      <patternFill patternType="solid">
        <fgColor rgb="FFC0C0C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29" fillId="0" borderId="0" xfId="0" applyFont="1" applyAlignment="1">
      <alignment/>
    </xf>
    <xf numFmtId="0" fontId="30" fillId="33" borderId="10" xfId="0" applyFont="1" applyFill="1" applyBorder="1" applyAlignment="1">
      <alignment horizontal="center" textRotation="90"/>
    </xf>
    <xf numFmtId="0" fontId="29" fillId="33" borderId="11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 vertical="center" textRotation="90"/>
    </xf>
    <xf numFmtId="0" fontId="30" fillId="33" borderId="13" xfId="0" applyFont="1" applyFill="1" applyBorder="1" applyAlignment="1">
      <alignment horizontal="center" vertical="center" textRotation="90"/>
    </xf>
    <xf numFmtId="0" fontId="31" fillId="30" borderId="14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1" fontId="32" fillId="34" borderId="14" xfId="0" applyNumberFormat="1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33" fillId="34" borderId="17" xfId="0" applyFont="1" applyFill="1" applyBorder="1" applyAlignment="1">
      <alignment horizontal="center" vertical="center"/>
    </xf>
    <xf numFmtId="0" fontId="33" fillId="34" borderId="18" xfId="0" applyFont="1" applyFill="1" applyBorder="1" applyAlignment="1">
      <alignment horizontal="center" vertical="center"/>
    </xf>
    <xf numFmtId="0" fontId="33" fillId="0" borderId="0" xfId="0" applyFont="1" applyAlignment="1">
      <alignment/>
    </xf>
    <xf numFmtId="0" fontId="31" fillId="30" borderId="19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32" fillId="35" borderId="21" xfId="0" applyFont="1" applyFill="1" applyBorder="1" applyAlignment="1">
      <alignment horizontal="center" vertical="center"/>
    </xf>
    <xf numFmtId="0" fontId="32" fillId="36" borderId="22" xfId="0" applyFont="1" applyFill="1" applyBorder="1" applyAlignment="1">
      <alignment horizontal="center" vertical="center"/>
    </xf>
    <xf numFmtId="0" fontId="32" fillId="36" borderId="23" xfId="0" applyFont="1" applyFill="1" applyBorder="1" applyAlignment="1">
      <alignment horizontal="center" vertical="center"/>
    </xf>
    <xf numFmtId="0" fontId="32" fillId="36" borderId="24" xfId="0" applyFont="1" applyFill="1" applyBorder="1" applyAlignment="1">
      <alignment horizontal="center" vertical="center"/>
    </xf>
    <xf numFmtId="2" fontId="34" fillId="36" borderId="21" xfId="0" applyNumberFormat="1" applyFont="1" applyFill="1" applyBorder="1" applyAlignment="1">
      <alignment horizontal="center" vertical="center"/>
    </xf>
    <xf numFmtId="1" fontId="32" fillId="36" borderId="25" xfId="0" applyNumberFormat="1" applyFont="1" applyFill="1" applyBorder="1" applyAlignment="1">
      <alignment horizontal="center" vertical="center"/>
    </xf>
    <xf numFmtId="0" fontId="32" fillId="36" borderId="25" xfId="0" applyFont="1" applyFill="1" applyBorder="1" applyAlignment="1">
      <alignment horizontal="center" vertical="center"/>
    </xf>
    <xf numFmtId="0" fontId="32" fillId="36" borderId="26" xfId="0" applyFont="1" applyFill="1" applyBorder="1" applyAlignment="1">
      <alignment horizontal="center" vertical="center"/>
    </xf>
    <xf numFmtId="0" fontId="32" fillId="36" borderId="27" xfId="0" applyFont="1" applyFill="1" applyBorder="1" applyAlignment="1">
      <alignment horizontal="center" vertical="center"/>
    </xf>
    <xf numFmtId="0" fontId="32" fillId="36" borderId="28" xfId="0" applyFont="1" applyFill="1" applyBorder="1" applyAlignment="1">
      <alignment horizontal="center" vertical="center"/>
    </xf>
    <xf numFmtId="0" fontId="32" fillId="0" borderId="0" xfId="0" applyFont="1" applyAlignment="1">
      <alignment/>
    </xf>
    <xf numFmtId="0" fontId="35" fillId="34" borderId="29" xfId="0" applyFont="1" applyFill="1" applyBorder="1" applyAlignment="1">
      <alignment horizontal="center"/>
    </xf>
    <xf numFmtId="0" fontId="6" fillId="36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34" fillId="36" borderId="32" xfId="0" applyFont="1" applyFill="1" applyBorder="1" applyAlignment="1">
      <alignment horizontal="center" vertical="center"/>
    </xf>
    <xf numFmtId="9" fontId="36" fillId="36" borderId="28" xfId="0" applyNumberFormat="1" applyFont="1" applyFill="1" applyBorder="1" applyAlignment="1">
      <alignment/>
    </xf>
    <xf numFmtId="0" fontId="32" fillId="36" borderId="33" xfId="0" applyFont="1" applyFill="1" applyBorder="1" applyAlignment="1">
      <alignment horizontal="center" vertical="center"/>
    </xf>
    <xf numFmtId="1" fontId="32" fillId="36" borderId="16" xfId="0" applyNumberFormat="1" applyFont="1" applyFill="1" applyBorder="1" applyAlignment="1">
      <alignment horizontal="center" vertical="center"/>
    </xf>
    <xf numFmtId="2" fontId="32" fillId="36" borderId="18" xfId="0" applyNumberFormat="1" applyFont="1" applyFill="1" applyBorder="1" applyAlignment="1">
      <alignment horizontal="center" vertical="center"/>
    </xf>
    <xf numFmtId="2" fontId="33" fillId="0" borderId="0" xfId="0" applyNumberFormat="1" applyFont="1" applyFill="1" applyBorder="1" applyAlignment="1">
      <alignment/>
    </xf>
    <xf numFmtId="2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/>
    </xf>
    <xf numFmtId="0" fontId="35" fillId="34" borderId="34" xfId="0" applyFont="1" applyFill="1" applyBorder="1" applyAlignment="1">
      <alignment horizontal="center"/>
    </xf>
    <xf numFmtId="0" fontId="6" fillId="36" borderId="35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" fontId="34" fillId="36" borderId="20" xfId="0" applyNumberFormat="1" applyFont="1" applyFill="1" applyBorder="1" applyAlignment="1">
      <alignment horizontal="center" vertical="center"/>
    </xf>
    <xf numFmtId="9" fontId="36" fillId="36" borderId="18" xfId="0" applyNumberFormat="1" applyFont="1" applyFill="1" applyBorder="1" applyAlignment="1">
      <alignment/>
    </xf>
    <xf numFmtId="0" fontId="33" fillId="37" borderId="36" xfId="0" applyFont="1" applyFill="1" applyBorder="1" applyAlignment="1">
      <alignment/>
    </xf>
    <xf numFmtId="0" fontId="32" fillId="0" borderId="0" xfId="0" applyFont="1" applyFill="1" applyBorder="1" applyAlignment="1">
      <alignment horizontal="center" vertical="center"/>
    </xf>
    <xf numFmtId="9" fontId="6" fillId="33" borderId="37" xfId="0" applyNumberFormat="1" applyFont="1" applyFill="1" applyBorder="1" applyAlignment="1">
      <alignment horizontal="center"/>
    </xf>
    <xf numFmtId="0" fontId="33" fillId="36" borderId="30" xfId="59" applyNumberFormat="1" applyFont="1" applyFill="1" applyBorder="1" applyAlignment="1">
      <alignment horizontal="center" vertical="center"/>
    </xf>
    <xf numFmtId="0" fontId="32" fillId="36" borderId="38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9" fontId="6" fillId="33" borderId="39" xfId="0" applyNumberFormat="1" applyFont="1" applyFill="1" applyBorder="1" applyAlignment="1">
      <alignment horizontal="center"/>
    </xf>
    <xf numFmtId="0" fontId="33" fillId="36" borderId="40" xfId="59" applyNumberFormat="1" applyFont="1" applyFill="1" applyBorder="1" applyAlignment="1">
      <alignment horizontal="center" vertical="center"/>
    </xf>
    <xf numFmtId="0" fontId="32" fillId="36" borderId="18" xfId="0" applyFont="1" applyFill="1" applyBorder="1" applyAlignment="1">
      <alignment horizontal="center" vertical="center"/>
    </xf>
    <xf numFmtId="0" fontId="35" fillId="34" borderId="41" xfId="0" applyFont="1" applyFill="1" applyBorder="1" applyAlignment="1">
      <alignment horizontal="center"/>
    </xf>
    <xf numFmtId="0" fontId="6" fillId="36" borderId="40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34" fillId="36" borderId="43" xfId="0" applyFont="1" applyFill="1" applyBorder="1" applyAlignment="1">
      <alignment horizontal="center" vertical="center"/>
    </xf>
    <xf numFmtId="9" fontId="36" fillId="36" borderId="13" xfId="0" applyNumberFormat="1" applyFont="1" applyFill="1" applyBorder="1" applyAlignment="1">
      <alignment/>
    </xf>
    <xf numFmtId="2" fontId="39" fillId="36" borderId="44" xfId="0" applyNumberFormat="1" applyFont="1" applyFill="1" applyBorder="1" applyAlignment="1">
      <alignment vertical="center"/>
    </xf>
    <xf numFmtId="2" fontId="39" fillId="36" borderId="45" xfId="0" applyNumberFormat="1" applyFont="1" applyFill="1" applyBorder="1" applyAlignment="1">
      <alignment vertical="center"/>
    </xf>
    <xf numFmtId="0" fontId="32" fillId="36" borderId="13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/>
    </xf>
    <xf numFmtId="0" fontId="32" fillId="38" borderId="21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textRotation="90"/>
    </xf>
    <xf numFmtId="0" fontId="8" fillId="0" borderId="17" xfId="0" applyFont="1" applyBorder="1" applyAlignment="1">
      <alignment/>
    </xf>
    <xf numFmtId="0" fontId="9" fillId="36" borderId="38" xfId="0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center" vertical="center" wrapText="1"/>
    </xf>
    <xf numFmtId="0" fontId="8" fillId="34" borderId="29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34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8" fillId="34" borderId="46" xfId="0" applyFont="1" applyFill="1" applyBorder="1" applyAlignment="1">
      <alignment horizontal="center" vertical="center"/>
    </xf>
    <xf numFmtId="0" fontId="8" fillId="34" borderId="47" xfId="0" applyFont="1" applyFill="1" applyBorder="1" applyAlignment="1">
      <alignment horizontal="center" vertical="center"/>
    </xf>
    <xf numFmtId="0" fontId="8" fillId="34" borderId="38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11" fillId="34" borderId="48" xfId="0" applyFont="1" applyFill="1" applyBorder="1" applyAlignment="1">
      <alignment horizontal="center" vertical="center"/>
    </xf>
    <xf numFmtId="0" fontId="8" fillId="34" borderId="49" xfId="0" applyFont="1" applyFill="1" applyBorder="1" applyAlignment="1">
      <alignment horizontal="center" vertical="center"/>
    </xf>
    <xf numFmtId="0" fontId="8" fillId="34" borderId="26" xfId="0" applyFont="1" applyFill="1" applyBorder="1" applyAlignment="1">
      <alignment horizontal="center" vertical="center"/>
    </xf>
    <xf numFmtId="0" fontId="8" fillId="34" borderId="50" xfId="0" applyFont="1" applyFill="1" applyBorder="1" applyAlignment="1">
      <alignment horizontal="center" vertical="center"/>
    </xf>
    <xf numFmtId="0" fontId="8" fillId="34" borderId="51" xfId="0" applyFont="1" applyFill="1" applyBorder="1" applyAlignment="1">
      <alignment horizontal="center" vertical="center"/>
    </xf>
    <xf numFmtId="0" fontId="8" fillId="34" borderId="52" xfId="0" applyFont="1" applyFill="1" applyBorder="1" applyAlignment="1">
      <alignment horizontal="center" vertical="center"/>
    </xf>
    <xf numFmtId="2" fontId="32" fillId="36" borderId="26" xfId="0" applyNumberFormat="1" applyFont="1" applyFill="1" applyBorder="1" applyAlignment="1">
      <alignment horizontal="center" vertical="center"/>
    </xf>
    <xf numFmtId="2" fontId="32" fillId="36" borderId="53" xfId="0" applyNumberFormat="1" applyFont="1" applyFill="1" applyBorder="1" applyAlignment="1">
      <alignment horizontal="center" vertical="center"/>
    </xf>
    <xf numFmtId="2" fontId="32" fillId="36" borderId="54" xfId="0" applyNumberFormat="1" applyFont="1" applyFill="1" applyBorder="1" applyAlignment="1">
      <alignment horizontal="center" vertical="center"/>
    </xf>
    <xf numFmtId="0" fontId="30" fillId="33" borderId="17" xfId="0" applyFont="1" applyFill="1" applyBorder="1" applyAlignment="1">
      <alignment horizontal="center" textRotation="90"/>
    </xf>
    <xf numFmtId="0" fontId="30" fillId="33" borderId="55" xfId="0" applyFont="1" applyFill="1" applyBorder="1" applyAlignment="1">
      <alignment horizontal="center"/>
    </xf>
    <xf numFmtId="0" fontId="29" fillId="35" borderId="36" xfId="0" applyFont="1" applyFill="1" applyBorder="1" applyAlignment="1">
      <alignment horizontal="center" vertical="center" textRotation="90"/>
    </xf>
    <xf numFmtId="0" fontId="29" fillId="35" borderId="56" xfId="0" applyFont="1" applyFill="1" applyBorder="1" applyAlignment="1">
      <alignment horizontal="center" vertical="center"/>
    </xf>
    <xf numFmtId="0" fontId="29" fillId="35" borderId="54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9" fillId="35" borderId="25" xfId="0" applyFont="1" applyFill="1" applyBorder="1" applyAlignment="1">
      <alignment horizontal="left" vertical="center" wrapText="1"/>
    </xf>
    <xf numFmtId="0" fontId="29" fillId="35" borderId="58" xfId="0" applyFont="1" applyFill="1" applyBorder="1" applyAlignment="1">
      <alignment horizontal="left"/>
    </xf>
    <xf numFmtId="0" fontId="33" fillId="0" borderId="58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30" fillId="33" borderId="49" xfId="0" applyFont="1" applyFill="1" applyBorder="1" applyAlignment="1">
      <alignment horizontal="center" textRotation="90"/>
    </xf>
    <xf numFmtId="0" fontId="30" fillId="33" borderId="10" xfId="0" applyFont="1" applyFill="1" applyBorder="1" applyAlignment="1">
      <alignment horizontal="center" textRotation="90"/>
    </xf>
    <xf numFmtId="0" fontId="30" fillId="35" borderId="59" xfId="0" applyFont="1" applyFill="1" applyBorder="1" applyAlignment="1">
      <alignment horizontal="center" textRotation="90"/>
    </xf>
    <xf numFmtId="0" fontId="30" fillId="35" borderId="17" xfId="0" applyFont="1" applyFill="1" applyBorder="1" applyAlignment="1">
      <alignment horizontal="center" textRotation="90"/>
    </xf>
    <xf numFmtId="0" fontId="30" fillId="35" borderId="49" xfId="0" applyFont="1" applyFill="1" applyBorder="1" applyAlignment="1">
      <alignment horizontal="center" textRotation="90"/>
    </xf>
    <xf numFmtId="0" fontId="30" fillId="35" borderId="60" xfId="0" applyFont="1" applyFill="1" applyBorder="1" applyAlignment="1">
      <alignment horizontal="center" textRotation="90"/>
    </xf>
    <xf numFmtId="0" fontId="30" fillId="35" borderId="61" xfId="0" applyFont="1" applyFill="1" applyBorder="1" applyAlignment="1">
      <alignment horizontal="center" textRotation="90"/>
    </xf>
    <xf numFmtId="0" fontId="30" fillId="35" borderId="37" xfId="0" applyFont="1" applyFill="1" applyBorder="1" applyAlignment="1">
      <alignment horizontal="center" vertical="center" textRotation="90"/>
    </xf>
    <xf numFmtId="0" fontId="30" fillId="35" borderId="19" xfId="0" applyFont="1" applyFill="1" applyBorder="1" applyAlignment="1">
      <alignment horizontal="center" vertical="center"/>
    </xf>
    <xf numFmtId="0" fontId="30" fillId="35" borderId="62" xfId="0" applyFont="1" applyFill="1" applyBorder="1" applyAlignment="1">
      <alignment horizontal="center" vertical="center"/>
    </xf>
    <xf numFmtId="0" fontId="30" fillId="35" borderId="63" xfId="0" applyFont="1" applyFill="1" applyBorder="1" applyAlignment="1">
      <alignment horizontal="center" vertical="center"/>
    </xf>
    <xf numFmtId="0" fontId="33" fillId="0" borderId="64" xfId="0" applyFont="1" applyBorder="1" applyAlignment="1">
      <alignment/>
    </xf>
    <xf numFmtId="0" fontId="30" fillId="35" borderId="65" xfId="0" applyFont="1" applyFill="1" applyBorder="1" applyAlignment="1">
      <alignment/>
    </xf>
    <xf numFmtId="0" fontId="33" fillId="0" borderId="66" xfId="0" applyFont="1" applyBorder="1" applyAlignment="1">
      <alignment/>
    </xf>
    <xf numFmtId="0" fontId="30" fillId="35" borderId="39" xfId="0" applyFont="1" applyFill="1" applyBorder="1" applyAlignment="1">
      <alignment/>
    </xf>
    <xf numFmtId="0" fontId="33" fillId="0" borderId="67" xfId="0" applyFont="1" applyBorder="1" applyAlignment="1">
      <alignment/>
    </xf>
    <xf numFmtId="0" fontId="30" fillId="35" borderId="37" xfId="0" applyFont="1" applyFill="1" applyBorder="1" applyAlignment="1">
      <alignment horizontal="center" vertical="center"/>
    </xf>
    <xf numFmtId="0" fontId="30" fillId="35" borderId="68" xfId="0" applyFont="1" applyFill="1" applyBorder="1" applyAlignment="1">
      <alignment horizontal="center" vertical="center"/>
    </xf>
    <xf numFmtId="0" fontId="30" fillId="35" borderId="30" xfId="0" applyFont="1" applyFill="1" applyBorder="1" applyAlignment="1">
      <alignment horizontal="center" vertical="center"/>
    </xf>
    <xf numFmtId="0" fontId="30" fillId="33" borderId="27" xfId="0" applyFont="1" applyFill="1" applyBorder="1" applyAlignment="1">
      <alignment horizontal="center" textRotation="90"/>
    </xf>
    <xf numFmtId="0" fontId="30" fillId="33" borderId="16" xfId="0" applyFont="1" applyFill="1" applyBorder="1" applyAlignment="1">
      <alignment horizontal="center"/>
    </xf>
    <xf numFmtId="0" fontId="30" fillId="33" borderId="12" xfId="0" applyFont="1" applyFill="1" applyBorder="1" applyAlignment="1">
      <alignment horizontal="center"/>
    </xf>
    <xf numFmtId="0" fontId="30" fillId="33" borderId="59" xfId="0" applyFont="1" applyFill="1" applyBorder="1" applyAlignment="1">
      <alignment horizontal="center" textRotation="90"/>
    </xf>
    <xf numFmtId="0" fontId="30" fillId="33" borderId="17" xfId="0" applyFont="1" applyFill="1" applyBorder="1" applyAlignment="1">
      <alignment horizontal="center"/>
    </xf>
    <xf numFmtId="0" fontId="30" fillId="35" borderId="63" xfId="0" applyFont="1" applyFill="1" applyBorder="1" applyAlignment="1">
      <alignment horizontal="center" vertical="center" wrapText="1"/>
    </xf>
    <xf numFmtId="0" fontId="29" fillId="35" borderId="64" xfId="0" applyFont="1" applyFill="1" applyBorder="1" applyAlignment="1">
      <alignment horizontal="center"/>
    </xf>
    <xf numFmtId="0" fontId="29" fillId="35" borderId="14" xfId="0" applyFont="1" applyFill="1" applyBorder="1" applyAlignment="1">
      <alignment horizontal="center"/>
    </xf>
    <xf numFmtId="0" fontId="29" fillId="35" borderId="69" xfId="0" applyFont="1" applyFill="1" applyBorder="1" applyAlignment="1">
      <alignment horizontal="center"/>
    </xf>
    <xf numFmtId="0" fontId="30" fillId="33" borderId="34" xfId="0" applyFont="1" applyFill="1" applyBorder="1" applyAlignment="1">
      <alignment horizontal="center" textRotation="90"/>
    </xf>
    <xf numFmtId="0" fontId="30" fillId="33" borderId="70" xfId="0" applyFont="1" applyFill="1" applyBorder="1" applyAlignment="1">
      <alignment horizontal="center"/>
    </xf>
    <xf numFmtId="0" fontId="30" fillId="33" borderId="28" xfId="0" applyFont="1" applyFill="1" applyBorder="1" applyAlignment="1">
      <alignment horizontal="center" textRotation="90"/>
    </xf>
    <xf numFmtId="0" fontId="30" fillId="33" borderId="18" xfId="0" applyFont="1" applyFill="1" applyBorder="1" applyAlignment="1">
      <alignment horizontal="center"/>
    </xf>
    <xf numFmtId="0" fontId="30" fillId="33" borderId="13" xfId="0" applyFont="1" applyFill="1" applyBorder="1" applyAlignment="1">
      <alignment horizontal="center"/>
    </xf>
    <xf numFmtId="0" fontId="30" fillId="35" borderId="36" xfId="0" applyFont="1" applyFill="1" applyBorder="1" applyAlignment="1">
      <alignment horizontal="center" textRotation="90"/>
    </xf>
    <xf numFmtId="0" fontId="6" fillId="0" borderId="56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30" fillId="35" borderId="27" xfId="0" applyFont="1" applyFill="1" applyBorder="1" applyAlignment="1">
      <alignment horizontal="center" textRotation="90"/>
    </xf>
    <xf numFmtId="0" fontId="30" fillId="35" borderId="16" xfId="0" applyFont="1" applyFill="1" applyBorder="1" applyAlignment="1">
      <alignment horizontal="center" textRotation="90"/>
    </xf>
    <xf numFmtId="0" fontId="30" fillId="35" borderId="48" xfId="0" applyFont="1" applyFill="1" applyBorder="1" applyAlignment="1">
      <alignment horizontal="center" textRotation="90"/>
    </xf>
    <xf numFmtId="0" fontId="32" fillId="36" borderId="12" xfId="0" applyFont="1" applyFill="1" applyBorder="1" applyAlignment="1">
      <alignment horizontal="center" vertical="center"/>
    </xf>
    <xf numFmtId="0" fontId="33" fillId="0" borderId="13" xfId="0" applyFont="1" applyBorder="1" applyAlignment="1">
      <alignment/>
    </xf>
    <xf numFmtId="0" fontId="30" fillId="35" borderId="20" xfId="0" applyFont="1" applyFill="1" applyBorder="1" applyAlignment="1">
      <alignment horizontal="center" vertical="center" wrapText="1"/>
    </xf>
    <xf numFmtId="0" fontId="29" fillId="35" borderId="71" xfId="0" applyFont="1" applyFill="1" applyBorder="1" applyAlignment="1">
      <alignment horizontal="center" vertical="center"/>
    </xf>
    <xf numFmtId="0" fontId="29" fillId="35" borderId="35" xfId="0" applyFont="1" applyFill="1" applyBorder="1" applyAlignment="1">
      <alignment horizontal="center" vertical="center"/>
    </xf>
    <xf numFmtId="0" fontId="31" fillId="33" borderId="63" xfId="0" applyFont="1" applyFill="1" applyBorder="1" applyAlignment="1">
      <alignment horizontal="right" wrapText="1"/>
    </xf>
    <xf numFmtId="0" fontId="33" fillId="0" borderId="31" xfId="0" applyFont="1" applyBorder="1" applyAlignment="1">
      <alignment/>
    </xf>
    <xf numFmtId="0" fontId="32" fillId="35" borderId="0" xfId="0" applyFont="1" applyFill="1" applyBorder="1" applyAlignment="1">
      <alignment horizontal="center" vertical="center" textRotation="90"/>
    </xf>
    <xf numFmtId="0" fontId="33" fillId="35" borderId="0" xfId="0" applyFont="1" applyFill="1" applyBorder="1" applyAlignment="1">
      <alignment horizontal="center" vertical="center" textRotation="90"/>
    </xf>
    <xf numFmtId="0" fontId="31" fillId="33" borderId="65" xfId="0" applyFont="1" applyFill="1" applyBorder="1" applyAlignment="1">
      <alignment horizontal="right" wrapText="1"/>
    </xf>
    <xf numFmtId="0" fontId="33" fillId="0" borderId="0" xfId="0" applyFont="1" applyBorder="1" applyAlignment="1">
      <alignment/>
    </xf>
    <xf numFmtId="0" fontId="30" fillId="35" borderId="68" xfId="0" applyFont="1" applyFill="1" applyBorder="1" applyAlignment="1">
      <alignment horizontal="center" textRotation="90"/>
    </xf>
    <xf numFmtId="0" fontId="30" fillId="35" borderId="71" xfId="0" applyFont="1" applyFill="1" applyBorder="1" applyAlignment="1">
      <alignment horizontal="center"/>
    </xf>
    <xf numFmtId="0" fontId="30" fillId="35" borderId="72" xfId="0" applyFont="1" applyFill="1" applyBorder="1" applyAlignment="1">
      <alignment horizontal="center"/>
    </xf>
    <xf numFmtId="9" fontId="32" fillId="33" borderId="63" xfId="0" applyNumberFormat="1" applyFont="1" applyFill="1" applyBorder="1" applyAlignment="1">
      <alignment horizontal="center" vertical="center"/>
    </xf>
    <xf numFmtId="9" fontId="33" fillId="0" borderId="31" xfId="0" applyNumberFormat="1" applyFont="1" applyBorder="1" applyAlignment="1">
      <alignment/>
    </xf>
    <xf numFmtId="9" fontId="34" fillId="36" borderId="59" xfId="59" applyFont="1" applyFill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9" fontId="32" fillId="39" borderId="65" xfId="0" applyNumberFormat="1" applyFont="1" applyFill="1" applyBorder="1" applyAlignment="1">
      <alignment horizontal="center" vertical="center"/>
    </xf>
    <xf numFmtId="9" fontId="33" fillId="39" borderId="0" xfId="0" applyNumberFormat="1" applyFont="1" applyFill="1" applyBorder="1" applyAlignment="1">
      <alignment/>
    </xf>
    <xf numFmtId="9" fontId="34" fillId="36" borderId="20" xfId="59" applyFont="1" applyFill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2" fontId="29" fillId="40" borderId="39" xfId="0" applyNumberFormat="1" applyFont="1" applyFill="1" applyBorder="1" applyAlignment="1">
      <alignment horizontal="center" vertical="center"/>
    </xf>
    <xf numFmtId="0" fontId="33" fillId="0" borderId="42" xfId="0" applyFont="1" applyBorder="1" applyAlignment="1">
      <alignment/>
    </xf>
    <xf numFmtId="0" fontId="36" fillId="39" borderId="12" xfId="0" applyFont="1" applyFill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6" fillId="39" borderId="46" xfId="0" applyFont="1" applyFill="1" applyBorder="1" applyAlignment="1">
      <alignment horizontal="center" vertical="center"/>
    </xf>
    <xf numFmtId="0" fontId="33" fillId="0" borderId="47" xfId="0" applyFont="1" applyBorder="1" applyAlignment="1">
      <alignment/>
    </xf>
    <xf numFmtId="2" fontId="34" fillId="36" borderId="25" xfId="0" applyNumberFormat="1" applyFont="1" applyFill="1" applyBorder="1" applyAlignment="1">
      <alignment horizontal="center" vertical="center"/>
    </xf>
    <xf numFmtId="0" fontId="0" fillId="0" borderId="57" xfId="0" applyBorder="1" applyAlignment="1">
      <alignment horizontal="center"/>
    </xf>
    <xf numFmtId="0" fontId="38" fillId="37" borderId="65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6" fillId="39" borderId="16" xfId="0" applyFont="1" applyFill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40" fillId="33" borderId="39" xfId="0" applyFont="1" applyFill="1" applyBorder="1" applyAlignment="1">
      <alignment horizontal="right" wrapText="1"/>
    </xf>
    <xf numFmtId="9" fontId="30" fillId="40" borderId="63" xfId="0" applyNumberFormat="1" applyFont="1" applyFill="1" applyBorder="1" applyAlignment="1">
      <alignment horizontal="center" vertical="center"/>
    </xf>
    <xf numFmtId="0" fontId="30" fillId="35" borderId="39" xfId="0" applyFont="1" applyFill="1" applyBorder="1" applyAlignment="1">
      <alignment horizontal="center" vertical="center"/>
    </xf>
    <xf numFmtId="0" fontId="29" fillId="35" borderId="42" xfId="0" applyFont="1" applyFill="1" applyBorder="1" applyAlignment="1">
      <alignment horizontal="center" vertical="center"/>
    </xf>
    <xf numFmtId="0" fontId="33" fillId="37" borderId="25" xfId="0" applyFont="1" applyFill="1" applyBorder="1" applyAlignment="1">
      <alignment/>
    </xf>
    <xf numFmtId="0" fontId="33" fillId="37" borderId="58" xfId="0" applyFont="1" applyFill="1" applyBorder="1" applyAlignment="1">
      <alignment/>
    </xf>
    <xf numFmtId="0" fontId="33" fillId="0" borderId="57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7"/>
  <sheetViews>
    <sheetView tabSelected="1" view="pageLayout" zoomScale="80" zoomScaleNormal="73" zoomScalePageLayoutView="80" workbookViewId="0" topLeftCell="A1">
      <selection activeCell="F22" sqref="F22"/>
    </sheetView>
  </sheetViews>
  <sheetFormatPr defaultColWidth="9.140625" defaultRowHeight="12.75"/>
  <cols>
    <col min="1" max="1" width="3.421875" style="12" customWidth="1"/>
    <col min="2" max="2" width="20.140625" style="12" customWidth="1"/>
    <col min="3" max="3" width="4.00390625" style="12" customWidth="1"/>
    <col min="4" max="15" width="3.57421875" style="12" customWidth="1"/>
    <col min="16" max="17" width="3.8515625" style="12" customWidth="1"/>
    <col min="18" max="19" width="4.00390625" style="12" customWidth="1"/>
    <col min="20" max="20" width="3.8515625" style="12" customWidth="1"/>
    <col min="21" max="21" width="3.421875" style="12" customWidth="1"/>
    <col min="22" max="23" width="3.8515625" style="12" bestFit="1" customWidth="1"/>
    <col min="24" max="24" width="4.57421875" style="12" customWidth="1"/>
    <col min="25" max="25" width="7.7109375" style="12" customWidth="1"/>
    <col min="26" max="26" width="4.140625" style="12" customWidth="1"/>
    <col min="27" max="29" width="3.140625" style="12" customWidth="1"/>
    <col min="30" max="30" width="4.140625" style="12" customWidth="1"/>
    <col min="31" max="31" width="6.7109375" style="12" bestFit="1" customWidth="1"/>
    <col min="32" max="32" width="4.57421875" style="12" bestFit="1" customWidth="1"/>
    <col min="33" max="36" width="3.57421875" style="12" customWidth="1"/>
    <col min="37" max="16384" width="9.140625" style="12" customWidth="1"/>
  </cols>
  <sheetData>
    <row r="1" spans="1:32" s="1" customFormat="1" ht="14.25" customHeight="1">
      <c r="A1" s="105" t="s">
        <v>0</v>
      </c>
      <c r="B1" s="108" t="s">
        <v>2</v>
      </c>
      <c r="C1" s="109"/>
      <c r="D1" s="114" t="s">
        <v>4</v>
      </c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6"/>
      <c r="U1" s="117" t="s">
        <v>45</v>
      </c>
      <c r="V1" s="120" t="s">
        <v>46</v>
      </c>
      <c r="W1" s="120" t="s">
        <v>12</v>
      </c>
      <c r="X1" s="128" t="s">
        <v>13</v>
      </c>
      <c r="Y1" s="88" t="s">
        <v>3</v>
      </c>
      <c r="Z1" s="131" t="s">
        <v>47</v>
      </c>
      <c r="AA1" s="134" t="s">
        <v>27</v>
      </c>
      <c r="AB1" s="100" t="s">
        <v>28</v>
      </c>
      <c r="AC1" s="103" t="s">
        <v>29</v>
      </c>
      <c r="AD1" s="148" t="s">
        <v>48</v>
      </c>
      <c r="AE1" s="122" t="s">
        <v>41</v>
      </c>
      <c r="AF1" s="123"/>
    </row>
    <row r="2" spans="1:32" s="1" customFormat="1" ht="26.25" customHeight="1">
      <c r="A2" s="106"/>
      <c r="B2" s="110"/>
      <c r="C2" s="111"/>
      <c r="D2" s="126" t="s">
        <v>6</v>
      </c>
      <c r="E2" s="86" t="s">
        <v>22</v>
      </c>
      <c r="F2" s="86" t="s">
        <v>23</v>
      </c>
      <c r="G2" s="86" t="s">
        <v>7</v>
      </c>
      <c r="H2" s="86" t="s">
        <v>8</v>
      </c>
      <c r="I2" s="98" t="s">
        <v>1</v>
      </c>
      <c r="J2" s="98" t="s">
        <v>9</v>
      </c>
      <c r="K2" s="98" t="s">
        <v>10</v>
      </c>
      <c r="L2" s="86" t="s">
        <v>11</v>
      </c>
      <c r="M2" s="86" t="s">
        <v>40</v>
      </c>
      <c r="N2" s="86" t="s">
        <v>24</v>
      </c>
      <c r="O2" s="86" t="s">
        <v>25</v>
      </c>
      <c r="P2" s="139" t="s">
        <v>5</v>
      </c>
      <c r="Q2" s="140"/>
      <c r="R2" s="140"/>
      <c r="S2" s="140"/>
      <c r="T2" s="141"/>
      <c r="U2" s="118"/>
      <c r="V2" s="121"/>
      <c r="W2" s="121"/>
      <c r="X2" s="129"/>
      <c r="Y2" s="89"/>
      <c r="Z2" s="132"/>
      <c r="AA2" s="135"/>
      <c r="AB2" s="101"/>
      <c r="AC2" s="104"/>
      <c r="AD2" s="149"/>
      <c r="AE2" s="124"/>
      <c r="AF2" s="125"/>
    </row>
    <row r="3" spans="1:32" s="1" customFormat="1" ht="57" customHeight="1" thickBot="1">
      <c r="A3" s="107"/>
      <c r="B3" s="112"/>
      <c r="C3" s="113"/>
      <c r="D3" s="127"/>
      <c r="E3" s="87"/>
      <c r="F3" s="87"/>
      <c r="G3" s="87"/>
      <c r="H3" s="87"/>
      <c r="I3" s="99"/>
      <c r="J3" s="99"/>
      <c r="K3" s="99"/>
      <c r="L3" s="87"/>
      <c r="M3" s="87"/>
      <c r="N3" s="87"/>
      <c r="O3" s="87"/>
      <c r="P3" s="2" t="s">
        <v>42</v>
      </c>
      <c r="Q3" s="2" t="s">
        <v>43</v>
      </c>
      <c r="R3" s="2" t="s">
        <v>44</v>
      </c>
      <c r="S3" s="62"/>
      <c r="T3" s="3"/>
      <c r="U3" s="119"/>
      <c r="V3" s="87"/>
      <c r="W3" s="87"/>
      <c r="X3" s="130"/>
      <c r="Y3" s="90"/>
      <c r="Z3" s="133"/>
      <c r="AA3" s="136"/>
      <c r="AB3" s="102"/>
      <c r="AC3" s="104"/>
      <c r="AD3" s="150"/>
      <c r="AE3" s="4" t="s">
        <v>49</v>
      </c>
      <c r="AF3" s="5" t="s">
        <v>50</v>
      </c>
    </row>
    <row r="4" spans="1:32" ht="12.75" customHeight="1">
      <c r="A4" s="6">
        <v>1</v>
      </c>
      <c r="B4" s="63"/>
      <c r="C4" s="64" t="s">
        <v>18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7"/>
      <c r="T4" s="7"/>
      <c r="U4" s="72"/>
      <c r="V4" s="73"/>
      <c r="W4" s="73"/>
      <c r="X4" s="67"/>
      <c r="Y4" s="83" t="e">
        <f aca="true" t="shared" si="0" ref="Y4:Y28">IF(Z4&gt;0,1,AVERAGE(D4:T4))</f>
        <v>#DIV/0!</v>
      </c>
      <c r="Z4" s="8">
        <f aca="true" t="shared" si="1" ref="Z4:Z28">COUNTIF(D4:T4,1)</f>
        <v>0</v>
      </c>
      <c r="AA4" s="9"/>
      <c r="AB4" s="10"/>
      <c r="AC4" s="11"/>
      <c r="AD4" s="79"/>
      <c r="AE4" s="72"/>
      <c r="AF4" s="74"/>
    </row>
    <row r="5" spans="1:32" ht="12.75" customHeight="1">
      <c r="A5" s="13">
        <f aca="true" t="shared" si="2" ref="A5:A28">A4+1</f>
        <v>2</v>
      </c>
      <c r="B5" s="63"/>
      <c r="C5" s="65" t="s">
        <v>26</v>
      </c>
      <c r="D5" s="68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70"/>
      <c r="T5" s="14"/>
      <c r="U5" s="75"/>
      <c r="V5" s="69"/>
      <c r="W5" s="69"/>
      <c r="X5" s="70"/>
      <c r="Y5" s="84" t="e">
        <f t="shared" si="0"/>
        <v>#DIV/0!</v>
      </c>
      <c r="Z5" s="8">
        <f t="shared" si="1"/>
        <v>0</v>
      </c>
      <c r="AA5" s="9"/>
      <c r="AB5" s="10"/>
      <c r="AC5" s="11"/>
      <c r="AD5" s="80"/>
      <c r="AE5" s="72"/>
      <c r="AF5" s="74"/>
    </row>
    <row r="6" spans="1:32" ht="12.75" customHeight="1">
      <c r="A6" s="13">
        <f t="shared" si="2"/>
        <v>3</v>
      </c>
      <c r="B6" s="63"/>
      <c r="C6" s="65"/>
      <c r="D6" s="68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70"/>
      <c r="T6" s="14"/>
      <c r="U6" s="75"/>
      <c r="V6" s="69"/>
      <c r="W6" s="69"/>
      <c r="X6" s="70"/>
      <c r="Y6" s="84" t="e">
        <f t="shared" si="0"/>
        <v>#DIV/0!</v>
      </c>
      <c r="Z6" s="8">
        <f t="shared" si="1"/>
        <v>0</v>
      </c>
      <c r="AA6" s="9"/>
      <c r="AB6" s="10"/>
      <c r="AC6" s="11"/>
      <c r="AD6" s="80"/>
      <c r="AE6" s="72"/>
      <c r="AF6" s="74"/>
    </row>
    <row r="7" spans="1:32" ht="12.75" customHeight="1">
      <c r="A7" s="13">
        <f t="shared" si="2"/>
        <v>4</v>
      </c>
      <c r="B7" s="63"/>
      <c r="C7" s="65"/>
      <c r="D7" s="68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70"/>
      <c r="T7" s="14"/>
      <c r="U7" s="75"/>
      <c r="V7" s="69"/>
      <c r="W7" s="69"/>
      <c r="X7" s="70"/>
      <c r="Y7" s="84" t="e">
        <f t="shared" si="0"/>
        <v>#DIV/0!</v>
      </c>
      <c r="Z7" s="8">
        <f t="shared" si="1"/>
        <v>0</v>
      </c>
      <c r="AA7" s="9"/>
      <c r="AB7" s="10"/>
      <c r="AC7" s="11"/>
      <c r="AD7" s="80"/>
      <c r="AE7" s="72"/>
      <c r="AF7" s="74"/>
    </row>
    <row r="8" spans="1:32" ht="12.75" customHeight="1">
      <c r="A8" s="13">
        <f t="shared" si="2"/>
        <v>5</v>
      </c>
      <c r="B8" s="63"/>
      <c r="C8" s="65"/>
      <c r="D8" s="68"/>
      <c r="E8" s="68"/>
      <c r="F8" s="68"/>
      <c r="G8" s="68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70"/>
      <c r="T8" s="14"/>
      <c r="U8" s="75"/>
      <c r="V8" s="69"/>
      <c r="W8" s="69"/>
      <c r="X8" s="70"/>
      <c r="Y8" s="84" t="e">
        <f t="shared" si="0"/>
        <v>#DIV/0!</v>
      </c>
      <c r="Z8" s="8">
        <f t="shared" si="1"/>
        <v>0</v>
      </c>
      <c r="AA8" s="9"/>
      <c r="AB8" s="10"/>
      <c r="AC8" s="11"/>
      <c r="AD8" s="80"/>
      <c r="AE8" s="72"/>
      <c r="AF8" s="74"/>
    </row>
    <row r="9" spans="1:32" ht="12.75" customHeight="1">
      <c r="A9" s="13">
        <f t="shared" si="2"/>
        <v>6</v>
      </c>
      <c r="B9" s="63"/>
      <c r="C9" s="65"/>
      <c r="D9" s="68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1"/>
      <c r="S9" s="70"/>
      <c r="T9" s="14"/>
      <c r="U9" s="75"/>
      <c r="V9" s="69"/>
      <c r="W9" s="69"/>
      <c r="X9" s="70"/>
      <c r="Y9" s="84" t="e">
        <f t="shared" si="0"/>
        <v>#DIV/0!</v>
      </c>
      <c r="Z9" s="8">
        <f t="shared" si="1"/>
        <v>0</v>
      </c>
      <c r="AA9" s="9"/>
      <c r="AB9" s="10"/>
      <c r="AC9" s="11"/>
      <c r="AD9" s="80"/>
      <c r="AE9" s="72"/>
      <c r="AF9" s="74"/>
    </row>
    <row r="10" spans="1:32" ht="12.75" customHeight="1">
      <c r="A10" s="13">
        <f t="shared" si="2"/>
        <v>7</v>
      </c>
      <c r="B10" s="63"/>
      <c r="C10" s="65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70"/>
      <c r="T10" s="14"/>
      <c r="U10" s="75"/>
      <c r="V10" s="69"/>
      <c r="W10" s="69"/>
      <c r="X10" s="70"/>
      <c r="Y10" s="84" t="e">
        <f t="shared" si="0"/>
        <v>#DIV/0!</v>
      </c>
      <c r="Z10" s="8">
        <f t="shared" si="1"/>
        <v>0</v>
      </c>
      <c r="AA10" s="9"/>
      <c r="AB10" s="10"/>
      <c r="AC10" s="11"/>
      <c r="AD10" s="80"/>
      <c r="AE10" s="72"/>
      <c r="AF10" s="74"/>
    </row>
    <row r="11" spans="1:32" ht="12.75" customHeight="1">
      <c r="A11" s="13">
        <f t="shared" si="2"/>
        <v>8</v>
      </c>
      <c r="B11" s="63"/>
      <c r="C11" s="65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70"/>
      <c r="T11" s="14"/>
      <c r="U11" s="75"/>
      <c r="V11" s="69"/>
      <c r="W11" s="69"/>
      <c r="X11" s="70"/>
      <c r="Y11" s="84" t="e">
        <f t="shared" si="0"/>
        <v>#DIV/0!</v>
      </c>
      <c r="Z11" s="8">
        <f t="shared" si="1"/>
        <v>0</v>
      </c>
      <c r="AA11" s="9"/>
      <c r="AB11" s="10"/>
      <c r="AC11" s="11"/>
      <c r="AD11" s="80"/>
      <c r="AE11" s="72"/>
      <c r="AF11" s="74"/>
    </row>
    <row r="12" spans="1:32" ht="12.75" customHeight="1">
      <c r="A12" s="13">
        <f t="shared" si="2"/>
        <v>9</v>
      </c>
      <c r="B12" s="63"/>
      <c r="C12" s="65"/>
      <c r="D12" s="68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70"/>
      <c r="T12" s="14"/>
      <c r="U12" s="75"/>
      <c r="V12" s="69"/>
      <c r="W12" s="69"/>
      <c r="X12" s="70"/>
      <c r="Y12" s="84" t="e">
        <f t="shared" si="0"/>
        <v>#DIV/0!</v>
      </c>
      <c r="Z12" s="8">
        <f t="shared" si="1"/>
        <v>0</v>
      </c>
      <c r="AA12" s="9"/>
      <c r="AB12" s="10"/>
      <c r="AC12" s="11"/>
      <c r="AD12" s="80"/>
      <c r="AE12" s="72"/>
      <c r="AF12" s="74"/>
    </row>
    <row r="13" spans="1:32" ht="12.75" customHeight="1">
      <c r="A13" s="13">
        <f t="shared" si="2"/>
        <v>10</v>
      </c>
      <c r="B13" s="63"/>
      <c r="C13" s="65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70"/>
      <c r="T13" s="14"/>
      <c r="U13" s="75"/>
      <c r="V13" s="69"/>
      <c r="W13" s="69"/>
      <c r="X13" s="70"/>
      <c r="Y13" s="84" t="e">
        <f t="shared" si="0"/>
        <v>#DIV/0!</v>
      </c>
      <c r="Z13" s="8">
        <f t="shared" si="1"/>
        <v>0</v>
      </c>
      <c r="AA13" s="9"/>
      <c r="AB13" s="10"/>
      <c r="AC13" s="11"/>
      <c r="AD13" s="80"/>
      <c r="AE13" s="72"/>
      <c r="AF13" s="74"/>
    </row>
    <row r="14" spans="1:32" ht="12.75" customHeight="1">
      <c r="A14" s="13">
        <f t="shared" si="2"/>
        <v>11</v>
      </c>
      <c r="B14" s="63"/>
      <c r="C14" s="64"/>
      <c r="D14" s="68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70"/>
      <c r="T14" s="14"/>
      <c r="U14" s="75"/>
      <c r="V14" s="69"/>
      <c r="W14" s="69"/>
      <c r="X14" s="70"/>
      <c r="Y14" s="84" t="e">
        <f t="shared" si="0"/>
        <v>#DIV/0!</v>
      </c>
      <c r="Z14" s="8">
        <f t="shared" si="1"/>
        <v>0</v>
      </c>
      <c r="AA14" s="9"/>
      <c r="AB14" s="10"/>
      <c r="AC14" s="11"/>
      <c r="AD14" s="80"/>
      <c r="AE14" s="72"/>
      <c r="AF14" s="74"/>
    </row>
    <row r="15" spans="1:32" ht="12.75" customHeight="1">
      <c r="A15" s="13">
        <f t="shared" si="2"/>
        <v>12</v>
      </c>
      <c r="B15" s="63"/>
      <c r="C15" s="65"/>
      <c r="D15" s="68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70"/>
      <c r="T15" s="14"/>
      <c r="U15" s="75"/>
      <c r="V15" s="69"/>
      <c r="W15" s="69"/>
      <c r="X15" s="70"/>
      <c r="Y15" s="84" t="e">
        <f t="shared" si="0"/>
        <v>#DIV/0!</v>
      </c>
      <c r="Z15" s="8">
        <f t="shared" si="1"/>
        <v>0</v>
      </c>
      <c r="AA15" s="9"/>
      <c r="AB15" s="10"/>
      <c r="AC15" s="11"/>
      <c r="AD15" s="80"/>
      <c r="AE15" s="72"/>
      <c r="AF15" s="74"/>
    </row>
    <row r="16" spans="1:32" ht="12.75" customHeight="1">
      <c r="A16" s="13">
        <f t="shared" si="2"/>
        <v>13</v>
      </c>
      <c r="B16" s="63"/>
      <c r="C16" s="65"/>
      <c r="D16" s="68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70"/>
      <c r="T16" s="14"/>
      <c r="U16" s="75"/>
      <c r="V16" s="69"/>
      <c r="W16" s="69"/>
      <c r="X16" s="70"/>
      <c r="Y16" s="84" t="e">
        <f t="shared" si="0"/>
        <v>#DIV/0!</v>
      </c>
      <c r="Z16" s="8">
        <f t="shared" si="1"/>
        <v>0</v>
      </c>
      <c r="AA16" s="9"/>
      <c r="AB16" s="10"/>
      <c r="AC16" s="11"/>
      <c r="AD16" s="80"/>
      <c r="AE16" s="72"/>
      <c r="AF16" s="74"/>
    </row>
    <row r="17" spans="1:32" ht="12.75" customHeight="1">
      <c r="A17" s="13">
        <f t="shared" si="2"/>
        <v>14</v>
      </c>
      <c r="B17" s="63"/>
      <c r="C17" s="65"/>
      <c r="D17" s="68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  <c r="T17" s="14"/>
      <c r="U17" s="75"/>
      <c r="V17" s="69"/>
      <c r="W17" s="69"/>
      <c r="X17" s="70"/>
      <c r="Y17" s="84" t="e">
        <f t="shared" si="0"/>
        <v>#DIV/0!</v>
      </c>
      <c r="Z17" s="8">
        <f t="shared" si="1"/>
        <v>0</v>
      </c>
      <c r="AA17" s="9"/>
      <c r="AB17" s="10"/>
      <c r="AC17" s="11"/>
      <c r="AD17" s="80"/>
      <c r="AE17" s="72"/>
      <c r="AF17" s="74"/>
    </row>
    <row r="18" spans="1:32" ht="12.75" customHeight="1">
      <c r="A18" s="13">
        <f t="shared" si="2"/>
        <v>15</v>
      </c>
      <c r="B18" s="63"/>
      <c r="C18" s="64"/>
      <c r="D18" s="68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70"/>
      <c r="T18" s="14"/>
      <c r="U18" s="75"/>
      <c r="V18" s="69"/>
      <c r="W18" s="69"/>
      <c r="X18" s="70"/>
      <c r="Y18" s="84" t="e">
        <f t="shared" si="0"/>
        <v>#DIV/0!</v>
      </c>
      <c r="Z18" s="8">
        <f t="shared" si="1"/>
        <v>0</v>
      </c>
      <c r="AA18" s="9"/>
      <c r="AB18" s="10"/>
      <c r="AC18" s="11"/>
      <c r="AD18" s="80"/>
      <c r="AE18" s="72"/>
      <c r="AF18" s="74"/>
    </row>
    <row r="19" spans="1:32" ht="12.75" customHeight="1">
      <c r="A19" s="13">
        <f t="shared" si="2"/>
        <v>16</v>
      </c>
      <c r="B19" s="63"/>
      <c r="C19" s="64"/>
      <c r="D19" s="68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  <c r="T19" s="14"/>
      <c r="U19" s="75"/>
      <c r="V19" s="69"/>
      <c r="W19" s="69"/>
      <c r="X19" s="70"/>
      <c r="Y19" s="84" t="e">
        <f t="shared" si="0"/>
        <v>#DIV/0!</v>
      </c>
      <c r="Z19" s="8">
        <f t="shared" si="1"/>
        <v>0</v>
      </c>
      <c r="AA19" s="9"/>
      <c r="AB19" s="10"/>
      <c r="AC19" s="11"/>
      <c r="AD19" s="80"/>
      <c r="AE19" s="72"/>
      <c r="AF19" s="74"/>
    </row>
    <row r="20" spans="1:32" ht="12.75" customHeight="1">
      <c r="A20" s="13">
        <f t="shared" si="2"/>
        <v>17</v>
      </c>
      <c r="B20" s="63"/>
      <c r="C20" s="64"/>
      <c r="D20" s="68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70"/>
      <c r="T20" s="14"/>
      <c r="U20" s="75"/>
      <c r="V20" s="69"/>
      <c r="W20" s="69"/>
      <c r="X20" s="70"/>
      <c r="Y20" s="84" t="e">
        <f t="shared" si="0"/>
        <v>#DIV/0!</v>
      </c>
      <c r="Z20" s="8">
        <f t="shared" si="1"/>
        <v>0</v>
      </c>
      <c r="AA20" s="9"/>
      <c r="AB20" s="10"/>
      <c r="AC20" s="11"/>
      <c r="AD20" s="80"/>
      <c r="AE20" s="72"/>
      <c r="AF20" s="74"/>
    </row>
    <row r="21" spans="1:32" ht="12.75" customHeight="1">
      <c r="A21" s="13">
        <f t="shared" si="2"/>
        <v>18</v>
      </c>
      <c r="B21" s="63"/>
      <c r="C21" s="65"/>
      <c r="D21" s="68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0"/>
      <c r="T21" s="14"/>
      <c r="U21" s="75"/>
      <c r="V21" s="69"/>
      <c r="W21" s="69"/>
      <c r="X21" s="70"/>
      <c r="Y21" s="84" t="e">
        <f t="shared" si="0"/>
        <v>#DIV/0!</v>
      </c>
      <c r="Z21" s="8">
        <f t="shared" si="1"/>
        <v>0</v>
      </c>
      <c r="AA21" s="9"/>
      <c r="AB21" s="10"/>
      <c r="AC21" s="11"/>
      <c r="AD21" s="80"/>
      <c r="AE21" s="72"/>
      <c r="AF21" s="74"/>
    </row>
    <row r="22" spans="1:32" ht="12.75" customHeight="1">
      <c r="A22" s="13">
        <f t="shared" si="2"/>
        <v>19</v>
      </c>
      <c r="B22" s="63"/>
      <c r="C22" s="65"/>
      <c r="D22" s="68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70"/>
      <c r="T22" s="14"/>
      <c r="U22" s="75"/>
      <c r="V22" s="69"/>
      <c r="W22" s="69"/>
      <c r="X22" s="70"/>
      <c r="Y22" s="84" t="e">
        <f t="shared" si="0"/>
        <v>#DIV/0!</v>
      </c>
      <c r="Z22" s="8">
        <f t="shared" si="1"/>
        <v>0</v>
      </c>
      <c r="AA22" s="9"/>
      <c r="AB22" s="10"/>
      <c r="AC22" s="11"/>
      <c r="AD22" s="80"/>
      <c r="AE22" s="72"/>
      <c r="AF22" s="74"/>
    </row>
    <row r="23" spans="1:32" ht="12.75" customHeight="1">
      <c r="A23" s="13">
        <f t="shared" si="2"/>
        <v>20</v>
      </c>
      <c r="B23" s="63"/>
      <c r="C23" s="65"/>
      <c r="D23" s="68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0"/>
      <c r="T23" s="14"/>
      <c r="U23" s="75"/>
      <c r="V23" s="69"/>
      <c r="W23" s="69"/>
      <c r="X23" s="70"/>
      <c r="Y23" s="84" t="e">
        <f t="shared" si="0"/>
        <v>#DIV/0!</v>
      </c>
      <c r="Z23" s="8">
        <f t="shared" si="1"/>
        <v>0</v>
      </c>
      <c r="AA23" s="9"/>
      <c r="AB23" s="10"/>
      <c r="AC23" s="11"/>
      <c r="AD23" s="80"/>
      <c r="AE23" s="72"/>
      <c r="AF23" s="74"/>
    </row>
    <row r="24" spans="1:32" ht="12.75" customHeight="1">
      <c r="A24" s="13">
        <f t="shared" si="2"/>
        <v>21</v>
      </c>
      <c r="B24" s="63"/>
      <c r="C24" s="65"/>
      <c r="D24" s="68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70"/>
      <c r="T24" s="14"/>
      <c r="U24" s="75"/>
      <c r="V24" s="69"/>
      <c r="W24" s="69"/>
      <c r="X24" s="76"/>
      <c r="Y24" s="84" t="e">
        <f t="shared" si="0"/>
        <v>#DIV/0!</v>
      </c>
      <c r="Z24" s="8">
        <f t="shared" si="1"/>
        <v>0</v>
      </c>
      <c r="AA24" s="9"/>
      <c r="AB24" s="10"/>
      <c r="AC24" s="11"/>
      <c r="AD24" s="80"/>
      <c r="AE24" s="72"/>
      <c r="AF24" s="74"/>
    </row>
    <row r="25" spans="1:32" ht="12.75" customHeight="1">
      <c r="A25" s="13">
        <f t="shared" si="2"/>
        <v>22</v>
      </c>
      <c r="B25" s="63"/>
      <c r="C25" s="64"/>
      <c r="D25" s="68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70"/>
      <c r="T25" s="14"/>
      <c r="U25" s="75"/>
      <c r="V25" s="69"/>
      <c r="W25" s="69"/>
      <c r="X25" s="70"/>
      <c r="Y25" s="84" t="e">
        <f t="shared" si="0"/>
        <v>#DIV/0!</v>
      </c>
      <c r="Z25" s="8">
        <f t="shared" si="1"/>
        <v>0</v>
      </c>
      <c r="AA25" s="9"/>
      <c r="AB25" s="10"/>
      <c r="AC25" s="11"/>
      <c r="AD25" s="80"/>
      <c r="AE25" s="72"/>
      <c r="AF25" s="74"/>
    </row>
    <row r="26" spans="1:32" ht="12.75" customHeight="1">
      <c r="A26" s="13">
        <f t="shared" si="2"/>
        <v>23</v>
      </c>
      <c r="B26" s="63"/>
      <c r="C26" s="65"/>
      <c r="D26" s="68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70"/>
      <c r="T26" s="14"/>
      <c r="U26" s="75"/>
      <c r="V26" s="69"/>
      <c r="W26" s="69"/>
      <c r="X26" s="70"/>
      <c r="Y26" s="84" t="e">
        <f t="shared" si="0"/>
        <v>#DIV/0!</v>
      </c>
      <c r="Z26" s="8">
        <f t="shared" si="1"/>
        <v>0</v>
      </c>
      <c r="AA26" s="9"/>
      <c r="AB26" s="10"/>
      <c r="AC26" s="11"/>
      <c r="AD26" s="80"/>
      <c r="AE26" s="72"/>
      <c r="AF26" s="74"/>
    </row>
    <row r="27" spans="1:32" ht="12.75" customHeight="1">
      <c r="A27" s="13">
        <f t="shared" si="2"/>
        <v>24</v>
      </c>
      <c r="B27" s="63"/>
      <c r="C27" s="65"/>
      <c r="D27" s="68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70"/>
      <c r="T27" s="14"/>
      <c r="U27" s="75"/>
      <c r="V27" s="69"/>
      <c r="W27" s="69"/>
      <c r="X27" s="70"/>
      <c r="Y27" s="84" t="e">
        <f t="shared" si="0"/>
        <v>#DIV/0!</v>
      </c>
      <c r="Z27" s="8">
        <f t="shared" si="1"/>
        <v>0</v>
      </c>
      <c r="AA27" s="9"/>
      <c r="AB27" s="10"/>
      <c r="AC27" s="11"/>
      <c r="AD27" s="80"/>
      <c r="AE27" s="72"/>
      <c r="AF27" s="74"/>
    </row>
    <row r="28" spans="1:32" ht="12.75" customHeight="1" thickBot="1">
      <c r="A28" s="13">
        <f t="shared" si="2"/>
        <v>25</v>
      </c>
      <c r="B28" s="63"/>
      <c r="C28" s="64"/>
      <c r="D28" s="68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70"/>
      <c r="T28" s="14"/>
      <c r="U28" s="77"/>
      <c r="V28" s="78"/>
      <c r="W28" s="78"/>
      <c r="X28" s="82"/>
      <c r="Y28" s="85" t="e">
        <f t="shared" si="0"/>
        <v>#DIV/0!</v>
      </c>
      <c r="Z28" s="8">
        <f t="shared" si="1"/>
        <v>0</v>
      </c>
      <c r="AA28" s="9"/>
      <c r="AB28" s="10"/>
      <c r="AC28" s="11"/>
      <c r="AD28" s="81"/>
      <c r="AE28" s="72"/>
      <c r="AF28" s="74"/>
    </row>
    <row r="29" spans="1:32" s="25" customFormat="1" ht="16.5" customHeight="1" thickBot="1">
      <c r="A29" s="93" t="s">
        <v>51</v>
      </c>
      <c r="B29" s="94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7"/>
      <c r="P29" s="15">
        <f>COUNTA(P4:P28)</f>
        <v>0</v>
      </c>
      <c r="Q29" s="15">
        <f>COUNTA(Q4:Q28)</f>
        <v>0</v>
      </c>
      <c r="R29" s="61">
        <f>COUNTA(R4:R28)</f>
        <v>0</v>
      </c>
      <c r="S29" s="91" t="s">
        <v>21</v>
      </c>
      <c r="T29" s="92"/>
      <c r="U29" s="16">
        <f>COUNTA(U4:U28)</f>
        <v>0</v>
      </c>
      <c r="V29" s="17">
        <f>COUNTA(V4:V28)</f>
        <v>0</v>
      </c>
      <c r="W29" s="17">
        <f>COUNTA(W4:W28)</f>
        <v>0</v>
      </c>
      <c r="X29" s="18">
        <f>COUNTA(X4:X28)</f>
        <v>0</v>
      </c>
      <c r="Y29" s="19" t="e">
        <f>AVERAGE(Y4:Y28)</f>
        <v>#DIV/0!</v>
      </c>
      <c r="Z29" s="20">
        <f>SUM(Z4:Z28)</f>
        <v>0</v>
      </c>
      <c r="AA29" s="21">
        <f>COUNTA(AA4:AA28)</f>
        <v>0</v>
      </c>
      <c r="AB29" s="21">
        <f>SUM(AB4:AB28)</f>
        <v>0</v>
      </c>
      <c r="AC29" s="21">
        <f>SUM(AC4:AC28)</f>
        <v>0</v>
      </c>
      <c r="AD29" s="22">
        <f>SUM(AD4:AD28)</f>
        <v>0</v>
      </c>
      <c r="AE29" s="23">
        <f>SUM(AE4:AE28)</f>
        <v>0</v>
      </c>
      <c r="AF29" s="24">
        <f>SUM(AF4:AF28)</f>
        <v>0</v>
      </c>
    </row>
    <row r="30" spans="1:37" ht="15" customHeight="1" thickBot="1">
      <c r="A30" s="142" t="s">
        <v>35</v>
      </c>
      <c r="B30" s="143"/>
      <c r="C30" s="109"/>
      <c r="D30" s="26">
        <f>COUNTIF(D4:D28,5)</f>
        <v>0</v>
      </c>
      <c r="E30" s="26">
        <f aca="true" t="shared" si="3" ref="E30:R30">COUNTIF(E4:E28,5)</f>
        <v>0</v>
      </c>
      <c r="F30" s="26">
        <f t="shared" si="3"/>
        <v>0</v>
      </c>
      <c r="G30" s="26">
        <f t="shared" si="3"/>
        <v>0</v>
      </c>
      <c r="H30" s="26">
        <f t="shared" si="3"/>
        <v>0</v>
      </c>
      <c r="I30" s="26">
        <f t="shared" si="3"/>
        <v>0</v>
      </c>
      <c r="J30" s="26">
        <f t="shared" si="3"/>
        <v>0</v>
      </c>
      <c r="K30" s="26">
        <f t="shared" si="3"/>
        <v>0</v>
      </c>
      <c r="L30" s="26">
        <f t="shared" si="3"/>
        <v>0</v>
      </c>
      <c r="M30" s="26">
        <f t="shared" si="3"/>
        <v>0</v>
      </c>
      <c r="N30" s="26">
        <f t="shared" si="3"/>
        <v>0</v>
      </c>
      <c r="O30" s="26">
        <f t="shared" si="3"/>
        <v>0</v>
      </c>
      <c r="P30" s="26">
        <f t="shared" si="3"/>
        <v>0</v>
      </c>
      <c r="Q30" s="26">
        <f t="shared" si="3"/>
        <v>0</v>
      </c>
      <c r="R30" s="26">
        <f t="shared" si="3"/>
        <v>0</v>
      </c>
      <c r="S30" s="27">
        <f>SUM(D30:R30)</f>
        <v>0</v>
      </c>
      <c r="T30" s="144" t="s">
        <v>17</v>
      </c>
      <c r="U30" s="28">
        <v>5</v>
      </c>
      <c r="V30" s="29">
        <f>COUNTIF(Y4:Y28,"&gt;=4,5")</f>
        <v>0</v>
      </c>
      <c r="W30" s="30">
        <f>V30/SUM($Y$32:$Y$33)</f>
        <v>0</v>
      </c>
      <c r="X30" s="151" t="s">
        <v>15</v>
      </c>
      <c r="Y30" s="152"/>
      <c r="Z30" s="153">
        <f>(V30+V31+V32+V33)/COUNTA(A4:A28)</f>
        <v>0</v>
      </c>
      <c r="AA30" s="154"/>
      <c r="AB30" s="154"/>
      <c r="AC30" s="155"/>
      <c r="AD30" s="31">
        <f>AD29/29</f>
        <v>0</v>
      </c>
      <c r="AE30" s="32" t="e">
        <f>AVERAGE(AE4:AE28)</f>
        <v>#DIV/0!</v>
      </c>
      <c r="AF30" s="33">
        <f>SUM(AF4:AF28)/24</f>
        <v>0</v>
      </c>
      <c r="AG30" s="34"/>
      <c r="AH30" s="35"/>
      <c r="AI30" s="35"/>
      <c r="AJ30" s="36"/>
      <c r="AK30" s="37"/>
    </row>
    <row r="31" spans="1:37" ht="15" customHeight="1" thickBot="1">
      <c r="A31" s="146" t="s">
        <v>36</v>
      </c>
      <c r="B31" s="147"/>
      <c r="C31" s="111"/>
      <c r="D31" s="38">
        <f>COUNTIF(D4:D28,4)</f>
        <v>0</v>
      </c>
      <c r="E31" s="38">
        <f aca="true" t="shared" si="4" ref="E31:R31">COUNTIF(E4:E28,4)</f>
        <v>0</v>
      </c>
      <c r="F31" s="38">
        <f t="shared" si="4"/>
        <v>0</v>
      </c>
      <c r="G31" s="38">
        <f t="shared" si="4"/>
        <v>0</v>
      </c>
      <c r="H31" s="38">
        <f t="shared" si="4"/>
        <v>0</v>
      </c>
      <c r="I31" s="38">
        <f t="shared" si="4"/>
        <v>0</v>
      </c>
      <c r="J31" s="38">
        <f t="shared" si="4"/>
        <v>0</v>
      </c>
      <c r="K31" s="38">
        <f t="shared" si="4"/>
        <v>0</v>
      </c>
      <c r="L31" s="38">
        <f t="shared" si="4"/>
        <v>0</v>
      </c>
      <c r="M31" s="38">
        <f t="shared" si="4"/>
        <v>0</v>
      </c>
      <c r="N31" s="38">
        <f t="shared" si="4"/>
        <v>0</v>
      </c>
      <c r="O31" s="38">
        <f t="shared" si="4"/>
        <v>0</v>
      </c>
      <c r="P31" s="38">
        <f t="shared" si="4"/>
        <v>0</v>
      </c>
      <c r="Q31" s="38">
        <f t="shared" si="4"/>
        <v>0</v>
      </c>
      <c r="R31" s="38">
        <f t="shared" si="4"/>
        <v>0</v>
      </c>
      <c r="S31" s="39">
        <f>SUM(D31:R31)</f>
        <v>0</v>
      </c>
      <c r="T31" s="145"/>
      <c r="U31" s="40">
        <v>4</v>
      </c>
      <c r="V31" s="41">
        <f>COUNTIF(Y4:Y28,"&gt;=3,5")-V30</f>
        <v>0</v>
      </c>
      <c r="W31" s="42">
        <f>V31/SUM($Y$32:$Y$33)</f>
        <v>0</v>
      </c>
      <c r="X31" s="156" t="s">
        <v>16</v>
      </c>
      <c r="Y31" s="157"/>
      <c r="Z31" s="158">
        <f>V34/COUNTA(A4:A28)</f>
        <v>0</v>
      </c>
      <c r="AA31" s="159"/>
      <c r="AB31" s="159"/>
      <c r="AC31" s="160"/>
      <c r="AD31" s="43"/>
      <c r="AE31" s="137">
        <f>SUM(AE29:AF29)</f>
        <v>0</v>
      </c>
      <c r="AF31" s="138"/>
      <c r="AG31" s="44"/>
      <c r="AH31" s="36"/>
      <c r="AI31" s="36"/>
      <c r="AJ31" s="36"/>
      <c r="AK31" s="37"/>
    </row>
    <row r="32" spans="1:37" ht="15" customHeight="1">
      <c r="A32" s="146" t="s">
        <v>37</v>
      </c>
      <c r="B32" s="147"/>
      <c r="C32" s="111"/>
      <c r="D32" s="38">
        <f>COUNTIF(D4:D28,3)</f>
        <v>0</v>
      </c>
      <c r="E32" s="38">
        <f aca="true" t="shared" si="5" ref="E32:R32">COUNTIF(E4:E28,3)</f>
        <v>0</v>
      </c>
      <c r="F32" s="38">
        <f t="shared" si="5"/>
        <v>0</v>
      </c>
      <c r="G32" s="38">
        <f t="shared" si="5"/>
        <v>0</v>
      </c>
      <c r="H32" s="38">
        <f t="shared" si="5"/>
        <v>0</v>
      </c>
      <c r="I32" s="38">
        <f t="shared" si="5"/>
        <v>0</v>
      </c>
      <c r="J32" s="38">
        <f t="shared" si="5"/>
        <v>0</v>
      </c>
      <c r="K32" s="38">
        <f t="shared" si="5"/>
        <v>0</v>
      </c>
      <c r="L32" s="38">
        <f t="shared" si="5"/>
        <v>0</v>
      </c>
      <c r="M32" s="38">
        <f t="shared" si="5"/>
        <v>0</v>
      </c>
      <c r="N32" s="38">
        <f t="shared" si="5"/>
        <v>0</v>
      </c>
      <c r="O32" s="38">
        <f t="shared" si="5"/>
        <v>0</v>
      </c>
      <c r="P32" s="38">
        <f t="shared" si="5"/>
        <v>0</v>
      </c>
      <c r="Q32" s="38">
        <f t="shared" si="5"/>
        <v>0</v>
      </c>
      <c r="R32" s="38">
        <f t="shared" si="5"/>
        <v>0</v>
      </c>
      <c r="S32" s="39">
        <f>SUM(D32:R32)</f>
        <v>0</v>
      </c>
      <c r="T32" s="145"/>
      <c r="U32" s="40">
        <v>3</v>
      </c>
      <c r="V32" s="41">
        <f>COUNTIF(Y4:Y28,"&gt;=2,5")-V31-V30</f>
        <v>0</v>
      </c>
      <c r="W32" s="42">
        <f>V32/SUM($Y$32:$Y$33)</f>
        <v>0</v>
      </c>
      <c r="X32" s="45" t="s">
        <v>19</v>
      </c>
      <c r="Y32" s="46">
        <f>COUNTIF(C4:C28,"ž")</f>
        <v>1</v>
      </c>
      <c r="Z32" s="165" t="s">
        <v>30</v>
      </c>
      <c r="AA32" s="166"/>
      <c r="AB32" s="166"/>
      <c r="AC32" s="47">
        <f>COUNTIF(Z4:Z28,1)</f>
        <v>0</v>
      </c>
      <c r="AD32" s="169" t="s">
        <v>52</v>
      </c>
      <c r="AE32" s="170"/>
      <c r="AF32" s="171"/>
      <c r="AG32" s="48"/>
      <c r="AH32" s="48"/>
      <c r="AI32" s="48"/>
      <c r="AJ32" s="48"/>
      <c r="AK32" s="37"/>
    </row>
    <row r="33" spans="1:37" ht="15" customHeight="1" thickBot="1">
      <c r="A33" s="146" t="s">
        <v>38</v>
      </c>
      <c r="B33" s="147"/>
      <c r="C33" s="111"/>
      <c r="D33" s="38">
        <f>COUNTIF(D4:D28,2)</f>
        <v>0</v>
      </c>
      <c r="E33" s="38">
        <f aca="true" t="shared" si="6" ref="E33:R33">COUNTIF(E4:E28,2)</f>
        <v>0</v>
      </c>
      <c r="F33" s="38">
        <f t="shared" si="6"/>
        <v>0</v>
      </c>
      <c r="G33" s="38">
        <f t="shared" si="6"/>
        <v>0</v>
      </c>
      <c r="H33" s="38">
        <f t="shared" si="6"/>
        <v>0</v>
      </c>
      <c r="I33" s="38">
        <f t="shared" si="6"/>
        <v>0</v>
      </c>
      <c r="J33" s="38">
        <f t="shared" si="6"/>
        <v>0</v>
      </c>
      <c r="K33" s="38">
        <f t="shared" si="6"/>
        <v>0</v>
      </c>
      <c r="L33" s="38">
        <f t="shared" si="6"/>
        <v>0</v>
      </c>
      <c r="M33" s="38">
        <f t="shared" si="6"/>
        <v>0</v>
      </c>
      <c r="N33" s="38">
        <f t="shared" si="6"/>
        <v>0</v>
      </c>
      <c r="O33" s="38">
        <f t="shared" si="6"/>
        <v>0</v>
      </c>
      <c r="P33" s="38">
        <f t="shared" si="6"/>
        <v>0</v>
      </c>
      <c r="Q33" s="38">
        <f t="shared" si="6"/>
        <v>0</v>
      </c>
      <c r="R33" s="38">
        <f t="shared" si="6"/>
        <v>0</v>
      </c>
      <c r="S33" s="39">
        <f>SUM(D33:R33)</f>
        <v>0</v>
      </c>
      <c r="T33" s="145"/>
      <c r="U33" s="40">
        <v>2</v>
      </c>
      <c r="V33" s="41">
        <f>COUNTIF(Y4:Y28,"&lt;2,5")-V34</f>
        <v>0</v>
      </c>
      <c r="W33" s="42">
        <f>V33/SUM($Y$32:$Y$33)</f>
        <v>0</v>
      </c>
      <c r="X33" s="49" t="s">
        <v>20</v>
      </c>
      <c r="Y33" s="50">
        <f>COUNTIF(C4:C28,"m")</f>
        <v>1</v>
      </c>
      <c r="Z33" s="176" t="s">
        <v>31</v>
      </c>
      <c r="AA33" s="177"/>
      <c r="AB33" s="177"/>
      <c r="AC33" s="51">
        <f>COUNTIF(Z4:Z28,2)</f>
        <v>0</v>
      </c>
      <c r="AD33" s="172"/>
      <c r="AE33" s="170"/>
      <c r="AF33" s="171"/>
      <c r="AG33" s="48"/>
      <c r="AH33" s="48"/>
      <c r="AI33" s="48"/>
      <c r="AJ33" s="48"/>
      <c r="AK33" s="37"/>
    </row>
    <row r="34" spans="1:37" ht="15.75" customHeight="1" thickBot="1">
      <c r="A34" s="178" t="s">
        <v>39</v>
      </c>
      <c r="B34" s="162"/>
      <c r="C34" s="113"/>
      <c r="D34" s="52">
        <f>COUNTIF(D4:D28,1)</f>
        <v>0</v>
      </c>
      <c r="E34" s="52">
        <f aca="true" t="shared" si="7" ref="E34:R34">COUNTIF(E4:E28,1)</f>
        <v>0</v>
      </c>
      <c r="F34" s="52">
        <f t="shared" si="7"/>
        <v>0</v>
      </c>
      <c r="G34" s="52">
        <f t="shared" si="7"/>
        <v>0</v>
      </c>
      <c r="H34" s="52">
        <f t="shared" si="7"/>
        <v>0</v>
      </c>
      <c r="I34" s="52">
        <f t="shared" si="7"/>
        <v>0</v>
      </c>
      <c r="J34" s="52">
        <f t="shared" si="7"/>
        <v>0</v>
      </c>
      <c r="K34" s="52">
        <f t="shared" si="7"/>
        <v>0</v>
      </c>
      <c r="L34" s="52">
        <f t="shared" si="7"/>
        <v>0</v>
      </c>
      <c r="M34" s="52">
        <f t="shared" si="7"/>
        <v>0</v>
      </c>
      <c r="N34" s="52">
        <f t="shared" si="7"/>
        <v>0</v>
      </c>
      <c r="O34" s="52">
        <f t="shared" si="7"/>
        <v>0</v>
      </c>
      <c r="P34" s="52">
        <f t="shared" si="7"/>
        <v>0</v>
      </c>
      <c r="Q34" s="52">
        <f t="shared" si="7"/>
        <v>0</v>
      </c>
      <c r="R34" s="52">
        <f t="shared" si="7"/>
        <v>0</v>
      </c>
      <c r="S34" s="53">
        <f>SUM(D34:R34)</f>
        <v>0</v>
      </c>
      <c r="T34" s="145"/>
      <c r="U34" s="54">
        <v>1</v>
      </c>
      <c r="V34" s="55">
        <f>COUNTIF(Y4:Y28,"1")</f>
        <v>0</v>
      </c>
      <c r="W34" s="56">
        <f>V34/SUM($Y$32:$Y$33)</f>
        <v>0</v>
      </c>
      <c r="X34" s="179" t="s">
        <v>34</v>
      </c>
      <c r="Y34" s="152"/>
      <c r="Z34" s="176" t="s">
        <v>32</v>
      </c>
      <c r="AA34" s="177"/>
      <c r="AB34" s="177"/>
      <c r="AC34" s="51">
        <f>COUNTIF(Z4:Z28,3)</f>
        <v>0</v>
      </c>
      <c r="AD34" s="172"/>
      <c r="AE34" s="170"/>
      <c r="AF34" s="171"/>
      <c r="AG34" s="48"/>
      <c r="AH34" s="48"/>
      <c r="AI34" s="48"/>
      <c r="AJ34" s="48"/>
      <c r="AK34" s="37"/>
    </row>
    <row r="35" spans="1:37" ht="16.5" customHeight="1" thickBot="1">
      <c r="A35" s="180" t="s">
        <v>14</v>
      </c>
      <c r="B35" s="181"/>
      <c r="C35" s="175"/>
      <c r="D35" s="57" t="e">
        <f>AVERAGE(D4:D28)</f>
        <v>#DIV/0!</v>
      </c>
      <c r="E35" s="58" t="e">
        <f>AVERAGE(E4:E28)</f>
        <v>#DIV/0!</v>
      </c>
      <c r="F35" s="58" t="e">
        <f>AVERAGE(F4:F28)</f>
        <v>#DIV/0!</v>
      </c>
      <c r="G35" s="58" t="e">
        <f>AVERAGE(G4:G28)</f>
        <v>#DIV/0!</v>
      </c>
      <c r="H35" s="58" t="e">
        <f>AVERAGE(H4:H28)</f>
        <v>#DIV/0!</v>
      </c>
      <c r="I35" s="58" t="e">
        <f aca="true" t="shared" si="8" ref="I35:R35">AVERAGE(I4:I28)</f>
        <v>#DIV/0!</v>
      </c>
      <c r="J35" s="58" t="e">
        <f t="shared" si="8"/>
        <v>#DIV/0!</v>
      </c>
      <c r="K35" s="58" t="e">
        <f t="shared" si="8"/>
        <v>#DIV/0!</v>
      </c>
      <c r="L35" s="58" t="e">
        <f t="shared" si="8"/>
        <v>#DIV/0!</v>
      </c>
      <c r="M35" s="58" t="e">
        <f t="shared" si="8"/>
        <v>#DIV/0!</v>
      </c>
      <c r="N35" s="58" t="e">
        <f t="shared" si="8"/>
        <v>#DIV/0!</v>
      </c>
      <c r="O35" s="58" t="e">
        <f t="shared" si="8"/>
        <v>#DIV/0!</v>
      </c>
      <c r="P35" s="58" t="e">
        <f t="shared" si="8"/>
        <v>#DIV/0!</v>
      </c>
      <c r="Q35" s="58" t="e">
        <f t="shared" si="8"/>
        <v>#DIV/0!</v>
      </c>
      <c r="R35" s="58" t="e">
        <f t="shared" si="8"/>
        <v>#DIV/0!</v>
      </c>
      <c r="S35" s="167" t="e">
        <f>AVERAGE(D35:R35)</f>
        <v>#DIV/0!</v>
      </c>
      <c r="T35" s="168"/>
      <c r="U35" s="182"/>
      <c r="V35" s="183"/>
      <c r="W35" s="184"/>
      <c r="X35" s="161" t="e">
        <f>(S35+Y29)/2</f>
        <v>#DIV/0!</v>
      </c>
      <c r="Y35" s="162"/>
      <c r="Z35" s="163" t="s">
        <v>33</v>
      </c>
      <c r="AA35" s="164"/>
      <c r="AB35" s="164"/>
      <c r="AC35" s="59">
        <f>COUNTIF(Z4:Z28,4)</f>
        <v>0</v>
      </c>
      <c r="AD35" s="173"/>
      <c r="AE35" s="174"/>
      <c r="AF35" s="175"/>
      <c r="AG35" s="48"/>
      <c r="AH35" s="48"/>
      <c r="AI35" s="48"/>
      <c r="AJ35" s="48"/>
      <c r="AK35" s="37"/>
    </row>
    <row r="36" spans="22:37" ht="12.75">
      <c r="V36" s="37"/>
      <c r="W36" s="37"/>
      <c r="X36" s="37"/>
      <c r="Y36" s="37"/>
      <c r="Z36" s="60"/>
      <c r="AA36" s="60"/>
      <c r="AB36" s="60"/>
      <c r="AC36" s="60"/>
      <c r="AD36" s="37"/>
      <c r="AG36" s="37"/>
      <c r="AH36" s="37"/>
      <c r="AI36" s="37"/>
      <c r="AJ36" s="37"/>
      <c r="AK36" s="37"/>
    </row>
    <row r="37" ht="12.75">
      <c r="W37" s="37"/>
    </row>
  </sheetData>
  <sheetProtection/>
  <mergeCells count="50">
    <mergeCell ref="AD32:AF35"/>
    <mergeCell ref="A33:C33"/>
    <mergeCell ref="Z33:AB33"/>
    <mergeCell ref="A34:C34"/>
    <mergeCell ref="X34:Y34"/>
    <mergeCell ref="Z34:AB34"/>
    <mergeCell ref="A35:C35"/>
    <mergeCell ref="U35:W35"/>
    <mergeCell ref="X31:Y31"/>
    <mergeCell ref="Z31:AC31"/>
    <mergeCell ref="X35:Y35"/>
    <mergeCell ref="Z35:AB35"/>
    <mergeCell ref="Z32:AB32"/>
    <mergeCell ref="S35:T35"/>
    <mergeCell ref="AE31:AF31"/>
    <mergeCell ref="O2:O3"/>
    <mergeCell ref="P2:T2"/>
    <mergeCell ref="A30:C30"/>
    <mergeCell ref="T30:T34"/>
    <mergeCell ref="A32:C32"/>
    <mergeCell ref="AD1:AD3"/>
    <mergeCell ref="X30:Y30"/>
    <mergeCell ref="Z30:AC30"/>
    <mergeCell ref="A31:C31"/>
    <mergeCell ref="AE1:AF2"/>
    <mergeCell ref="D2:D3"/>
    <mergeCell ref="E2:E3"/>
    <mergeCell ref="F2:F3"/>
    <mergeCell ref="G2:G3"/>
    <mergeCell ref="H2:H3"/>
    <mergeCell ref="K2:K3"/>
    <mergeCell ref="X1:X3"/>
    <mergeCell ref="Z1:Z3"/>
    <mergeCell ref="AA1:AA3"/>
    <mergeCell ref="AB1:AB3"/>
    <mergeCell ref="AC1:AC3"/>
    <mergeCell ref="A1:A3"/>
    <mergeCell ref="B1:C3"/>
    <mergeCell ref="D1:T1"/>
    <mergeCell ref="U1:U3"/>
    <mergeCell ref="V1:V3"/>
    <mergeCell ref="W1:W3"/>
    <mergeCell ref="L2:L3"/>
    <mergeCell ref="M2:M3"/>
    <mergeCell ref="N2:N3"/>
    <mergeCell ref="Y1:Y3"/>
    <mergeCell ref="S29:T29"/>
    <mergeCell ref="A29:O29"/>
    <mergeCell ref="I2:I3"/>
    <mergeCell ref="J2:J3"/>
  </mergeCells>
  <printOptions/>
  <pageMargins left="0.40572916666666664" right="0.7086614173228347" top="0.6432291666666666" bottom="0.7480314960629921" header="0.31496062992125984" footer="0.31496062992125984"/>
  <pageSetup horizontalDpi="600" verticalDpi="600" orientation="landscape" paperSize="9" scale="95" r:id="rId3"/>
  <headerFooter>
    <oddHeader xml:space="preserve">&amp;L&amp;"-,Regular"Školska godina: 20__./20__.
Razredni odjel: ____&amp;C&amp;"-,Regular"Uspjeh na_________________________________&amp;R&amp;"-,Regular"Razrednik: __________________________ </oddHeader>
    <oddFooter>&amp;LDatum: &amp;D&amp;CVrijeme: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O.S. "Ravne njive"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Zlatko Norac</dc:creator>
  <cp:keywords/>
  <dc:description/>
  <cp:lastModifiedBy>Andrea</cp:lastModifiedBy>
  <cp:lastPrinted>2013-06-24T07:33:11Z</cp:lastPrinted>
  <dcterms:created xsi:type="dcterms:W3CDTF">2001-12-10T10:08:22Z</dcterms:created>
  <dcterms:modified xsi:type="dcterms:W3CDTF">2013-06-30T19:24:48Z</dcterms:modified>
  <cp:category/>
  <cp:version/>
  <cp:contentType/>
  <cp:contentStatus/>
</cp:coreProperties>
</file>